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4955" windowHeight="7935" activeTab="1"/>
  </bookViews>
  <sheets>
    <sheet name="ฟอร์มแบบ ง.6" sheetId="1" r:id="rId1"/>
    <sheet name="แบบ ง.6" sheetId="2" r:id="rId2"/>
  </sheets>
  <definedNames>
    <definedName name="_xlnm.Print_Titles" localSheetId="1">'แบบ ง.6'!$5:$6</definedName>
  </definedNames>
  <calcPr fullCalcOnLoad="1"/>
</workbook>
</file>

<file path=xl/sharedStrings.xml><?xml version="1.0" encoding="utf-8"?>
<sst xmlns="http://schemas.openxmlformats.org/spreadsheetml/2006/main" count="183" uniqueCount="141">
  <si>
    <t>แบบฟอร์มการคำนวณค่าสอนเกินภาระงาน</t>
  </si>
  <si>
    <t>หน่วยงาน ......................................................................................</t>
  </si>
  <si>
    <t>พื้นที่...................................</t>
  </si>
  <si>
    <t>ผลผลิต...........................................................................................</t>
  </si>
  <si>
    <t>ลำดับที่</t>
  </si>
  <si>
    <t>ชื่อ - สกุล (1)</t>
  </si>
  <si>
    <t>ตำแหน่ง (2)</t>
  </si>
  <si>
    <t>ประเภทบุคลากร (3)</t>
  </si>
  <si>
    <t>ผลต่าง ระหว่าง (5) - (4) = (6)</t>
  </si>
  <si>
    <t>นาย ก</t>
  </si>
  <si>
    <t>ใจดี</t>
  </si>
  <si>
    <t>ศาสตราจารย์</t>
  </si>
  <si>
    <t>นาง ข</t>
  </si>
  <si>
    <t>มีสุข</t>
  </si>
  <si>
    <t>รองศาสตราจารย์</t>
  </si>
  <si>
    <t>นางสาว จ</t>
  </si>
  <si>
    <t>สุดสวย</t>
  </si>
  <si>
    <t>รองอธิการบดี</t>
  </si>
  <si>
    <t>นาย ง</t>
  </si>
  <si>
    <t>งง งง</t>
  </si>
  <si>
    <t>ผู้อำนวยการ........</t>
  </si>
  <si>
    <t>นางสาว ร</t>
  </si>
  <si>
    <t>รอรัก</t>
  </si>
  <si>
    <t>อาจารย์</t>
  </si>
  <si>
    <t>อัตราค่าสอน(400) x ( 6 ) = (7)</t>
  </si>
  <si>
    <t>จำนวนชั่วโมงที่สอนจริงตามภาระงานแต่ละประเภท (9)</t>
  </si>
  <si>
    <t>อัตราค่าสอน(400) x (10) = (11)</t>
  </si>
  <si>
    <t>รวมงบประมาณ (7) + (11) =  (12)</t>
  </si>
  <si>
    <t>จำนวนชั่วโมงที่สอนตามภาระงานแต่ละประเภท
(ตามเกณฑ์) (4)</t>
  </si>
  <si>
    <t>จำนวนชั่วโมงที่สอนจริงตามภาระงาน
แต่ละประเภท 
(5)</t>
  </si>
  <si>
    <t>จำนวนชั่วโมงที่สอนตามภาระงานแต่ละประเภท
(ตามเกณฑ์) (8)</t>
  </si>
  <si>
    <t>ผลต่าง ระหว่าง 
(9) - (8) = (10)</t>
  </si>
  <si>
    <t>จำนวนชั่วโมงที่สอน / 1 ภาคการศึกษา  ( 2/ 2557)</t>
  </si>
  <si>
    <t>จำนวนชั่วโมงที่สอน / 1 ภาคการศึกษา  ( 1/ 2558)</t>
  </si>
  <si>
    <t>หน่วยงาน  :  คณะอุตสาหกรรมและเทคโนโลยี</t>
  </si>
  <si>
    <t>พื้นที่  :  วังไกลกังวล</t>
  </si>
  <si>
    <t>ผลผลิต  :  ผู้สำเร็จการศึกษาด้านวิทยาศาสตร์และเทคโนโลยี</t>
  </si>
  <si>
    <t>นายคงศักดิ์</t>
  </si>
  <si>
    <t>นาคทิม</t>
  </si>
  <si>
    <t>คณบดี</t>
  </si>
  <si>
    <t>นายวรุตม์</t>
  </si>
  <si>
    <t>บุญเลี่ยม</t>
  </si>
  <si>
    <t>รองคณบดีฝ่ายบริหารฯ</t>
  </si>
  <si>
    <t>น.ส.ศิริเรือง</t>
  </si>
  <si>
    <t>พัฒน์ช่วย</t>
  </si>
  <si>
    <t>นายนิวัฒน์</t>
  </si>
  <si>
    <t>มูเก็ม</t>
  </si>
  <si>
    <t>รองคณบดีฝ่ายวิชาการฯ</t>
  </si>
  <si>
    <t>รองคณบดีฝ่ายวิจัยฯ</t>
  </si>
  <si>
    <t>นายเอกรินทร์</t>
  </si>
  <si>
    <t>วิจิตต์พันธ์</t>
  </si>
  <si>
    <t>หัวหน้าสำนักงานคณบดี</t>
  </si>
  <si>
    <t>นายประสาน</t>
  </si>
  <si>
    <t>แสงเขียว</t>
  </si>
  <si>
    <t>หัวหน้าสาขาวิชาเทคโนโลยีวิศวกรรมอุตสาหการ</t>
  </si>
  <si>
    <t>นางอรจิตร</t>
  </si>
  <si>
    <t>แจ่มแสง</t>
  </si>
  <si>
    <t>อาจารย์ (พนักงานมหาวิทยาลัย)</t>
  </si>
  <si>
    <t>นายปริญญา</t>
  </si>
  <si>
    <t>กวีกิจบัณฑิต</t>
  </si>
  <si>
    <t>น.ส.ปิยะวรรณ</t>
  </si>
  <si>
    <t>สูนาสวน</t>
  </si>
  <si>
    <t>นายทวี</t>
  </si>
  <si>
    <t>หมัดส๊ะ</t>
  </si>
  <si>
    <t>น.ส.อุไรวรรณ</t>
  </si>
  <si>
    <t>พงสา</t>
  </si>
  <si>
    <t>น.ส.จิณกมล</t>
  </si>
  <si>
    <t>ลุยจันทร์</t>
  </si>
  <si>
    <t>หัวหน้าสาขาวิชาเทคโนโลยีวิศวกรรมการผลิต</t>
  </si>
  <si>
    <t>นายเฉลิมพล</t>
  </si>
  <si>
    <t>คล้ายนิล</t>
  </si>
  <si>
    <t>ผศ.ณัฐศักดิ์</t>
  </si>
  <si>
    <t>พรพุฒิศิริ</t>
  </si>
  <si>
    <t>อาจารย์ (ข้าราชการ)</t>
  </si>
  <si>
    <t>นายวิชัย</t>
  </si>
  <si>
    <t>พุ่มจันทร์</t>
  </si>
  <si>
    <t>ดร.คมกริช</t>
  </si>
  <si>
    <t>ละวรรณวงษ์</t>
  </si>
  <si>
    <t>นายพิสิทธิ์</t>
  </si>
  <si>
    <t>เมืองน้อย</t>
  </si>
  <si>
    <t>นายพงศกร</t>
  </si>
  <si>
    <t>หลีตระกูล</t>
  </si>
  <si>
    <t>นายศิวะพร</t>
  </si>
  <si>
    <t>วิวัฒน์ภิญโญ</t>
  </si>
  <si>
    <t>หัวหน้าสาขาวิชาเทคโนโลยีวิศวกรรมคอมพิวเตอร์</t>
  </si>
  <si>
    <t>นายพรประสิทธิ์</t>
  </si>
  <si>
    <t>บุญทอง</t>
  </si>
  <si>
    <t>นายอาทิตย์</t>
  </si>
  <si>
    <t>อยู่เย็น</t>
  </si>
  <si>
    <t>นายวิศรุต</t>
  </si>
  <si>
    <t>สื่อสุวรรณ</t>
  </si>
  <si>
    <t>ดร.นพศักดิ์</t>
  </si>
  <si>
    <t>ตันติสัตยานนท์</t>
  </si>
  <si>
    <t>หัวหน้าฝ่ายงานวิทยบริการและเทคโนโลยีสารสนเทศ</t>
  </si>
  <si>
    <t>น.ส.วิลาวรรณ</t>
  </si>
  <si>
    <t>สุขชนะ</t>
  </si>
  <si>
    <t>นายพิสิฐ</t>
  </si>
  <si>
    <t>ขาวด้วง</t>
  </si>
  <si>
    <t>นายสมพร</t>
  </si>
  <si>
    <t>พึ่งสม</t>
  </si>
  <si>
    <t>นายอนุชิต</t>
  </si>
  <si>
    <t>อุไรรัตน์</t>
  </si>
  <si>
    <t>หัวหน้าสาขาวิชาเทคโนโลยีวิศวกรรมไฟฟ้า</t>
  </si>
  <si>
    <t>ผศ.ดร.เมธี</t>
  </si>
  <si>
    <t>ฉายอรุณ</t>
  </si>
  <si>
    <t>นายภมร</t>
  </si>
  <si>
    <t>แสนสิ่ง</t>
  </si>
  <si>
    <t>ผู้ช่วยอธิการบดีฝ่ายกิจการนักศึกษา</t>
  </si>
  <si>
    <t>นายหาญศึก</t>
  </si>
  <si>
    <t>สุชาติกุล</t>
  </si>
  <si>
    <t>นายสมควร</t>
  </si>
  <si>
    <t>มณีนาค</t>
  </si>
  <si>
    <t>ผศ.สมพล</t>
  </si>
  <si>
    <t>บุญญสุวรรณโณ</t>
  </si>
  <si>
    <t>หัวหน้างานทะเบียนนักศึกษา</t>
  </si>
  <si>
    <t>นายสุนัน</t>
  </si>
  <si>
    <t>หนองเหล็ก</t>
  </si>
  <si>
    <t>ผศ.ดร.ชาญวิทย์</t>
  </si>
  <si>
    <t>บุญช่วย</t>
  </si>
  <si>
    <t>นายทรงกลด</t>
  </si>
  <si>
    <t>ศรีปรางค์</t>
  </si>
  <si>
    <t>นายณัฎฐพล</t>
  </si>
  <si>
    <t>แจ้งจงดี</t>
  </si>
  <si>
    <t>นายธีรพล</t>
  </si>
  <si>
    <t>ยอดโรจน์</t>
  </si>
  <si>
    <t>นายคมสันต์</t>
  </si>
  <si>
    <t>ทับชัย</t>
  </si>
  <si>
    <t>หัวหน้าสาขาวิชาเทคโนโลยีสื่อสารมวลชน</t>
  </si>
  <si>
    <t>น.ส.รักชนกชรินร์</t>
  </si>
  <si>
    <t>พูลสุวรรณนธี</t>
  </si>
  <si>
    <t>นายวีรวัฒน์</t>
  </si>
  <si>
    <t>เพ็งช่วย</t>
  </si>
  <si>
    <t>นายภาสกร</t>
  </si>
  <si>
    <t>ศรีสุวรรณ</t>
  </si>
  <si>
    <t>ดร.อาคีรา</t>
  </si>
  <si>
    <t>ราชเวียง</t>
  </si>
  <si>
    <t>น.ส.ธารทิพย์</t>
  </si>
  <si>
    <t>ขนาบศักดิ์</t>
  </si>
  <si>
    <t>รวม</t>
  </si>
  <si>
    <t>จำนวนชั่วโมงที่สอน / 1 ภาคการศึกษา  ( 2/ 2559)</t>
  </si>
  <si>
    <t>จำนวนชั่วโมงที่สอน / 1 ภาคการศึกษา  ( 1/ 2560)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</si>
</sst>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ชช:นน:ทท"/>
    <numFmt numFmtId="214" formatCode="ช\.นน\ &quot;น.&quot;"/>
    <numFmt numFmtId="215" formatCode="t0.00E+00"/>
    <numFmt numFmtId="216" formatCode="&quot;฿&quot;t#,##0_);\(&quot;฿&quot;t#,##0\)"/>
    <numFmt numFmtId="217" formatCode="&quot;฿&quot;t#,##0_);[Red]\(&quot;฿&quot;t#,##0\)"/>
    <numFmt numFmtId="218" formatCode="_(* #,##0.0_);_(* \(#,##0.0\);_(* &quot;-&quot;??_);_(@_)"/>
    <numFmt numFmtId="219" formatCode="_(* #,##0_);_(* \(#,##0\);_(* &quot;-&quot;??_);_(@_)"/>
    <numFmt numFmtId="220" formatCode="_(* #,##0.000_);_(* \(#,##0.000\);_(* &quot;-&quot;??_);_(@_)"/>
    <numFmt numFmtId="221" formatCode="_-* #,##0.0_-;\-* #,##0.0_-;_-* &quot;-&quot;?_-;_-@_-"/>
    <numFmt numFmtId="222" formatCode="_-* #,##0.0_-;\-* #,##0.0_-;_-* &quot;-&quot;??_-;_-@_-"/>
    <numFmt numFmtId="223" formatCode="_-* #,##0_-;\-* #,##0_-;_-* &quot;-&quot;??_-;_-@_-"/>
    <numFmt numFmtId="224" formatCode="วว/ดด/ปป"/>
  </numFmts>
  <fonts count="43">
    <font>
      <sz val="14"/>
      <name val="Cordia New"/>
      <family val="0"/>
    </font>
    <font>
      <sz val="8"/>
      <name val="Cordia New"/>
      <family val="2"/>
    </font>
    <font>
      <b/>
      <sz val="25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3" fontId="3" fillId="33" borderId="1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18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3" fontId="3" fillId="0" borderId="22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0</xdr:row>
      <xdr:rowOff>85725</xdr:rowOff>
    </xdr:from>
    <xdr:to>
      <xdr:col>13</xdr:col>
      <xdr:colOff>590550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1782425" y="85725"/>
          <a:ext cx="1219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59436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แบบ ง.6</a:t>
          </a:r>
        </a:p>
      </xdr:txBody>
    </xdr:sp>
    <xdr:clientData/>
  </xdr:twoCellAnchor>
  <xdr:twoCellAnchor>
    <xdr:from>
      <xdr:col>4</xdr:col>
      <xdr:colOff>57150</xdr:colOff>
      <xdr:row>11</xdr:row>
      <xdr:rowOff>28575</xdr:rowOff>
    </xdr:from>
    <xdr:to>
      <xdr:col>11</xdr:col>
      <xdr:colOff>276225</xdr:colOff>
      <xdr:row>16</xdr:row>
      <xdr:rowOff>28575</xdr:rowOff>
    </xdr:to>
    <xdr:sp>
      <xdr:nvSpPr>
        <xdr:cNvPr id="2" name="WordArt 2"/>
        <xdr:cNvSpPr>
          <a:spLocks/>
        </xdr:cNvSpPr>
      </xdr:nvSpPr>
      <xdr:spPr>
        <a:xfrm rot="21161195">
          <a:off x="3238500" y="4400550"/>
          <a:ext cx="7572375" cy="13335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2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H SarabunPSK"/>
              <a:cs typeface="TH SarabunPSK"/>
            </a:rPr>
            <a:t>แบบฟอร์ม และ ตัวอย่างการคำนวณค่าสอนเกินภาระงาน  แบบ ง.6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457200</xdr:colOff>
      <xdr:row>0</xdr:row>
      <xdr:rowOff>76200</xdr:rowOff>
    </xdr:from>
    <xdr:to>
      <xdr:col>13</xdr:col>
      <xdr:colOff>752475</xdr:colOff>
      <xdr:row>0</xdr:row>
      <xdr:rowOff>400050</xdr:rowOff>
    </xdr:to>
    <xdr:sp>
      <xdr:nvSpPr>
        <xdr:cNvPr id="1" name="Rectangle 1"/>
        <xdr:cNvSpPr>
          <a:spLocks/>
        </xdr:cNvSpPr>
      </xdr:nvSpPr>
      <xdr:spPr>
        <a:xfrm>
          <a:off x="13763625" y="76200"/>
          <a:ext cx="1219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59436" rIns="36576" bIns="0"/>
        <a:p>
          <a:pPr algn="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แบบ ง.6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F8" sqref="F8"/>
    </sheetView>
  </sheetViews>
  <sheetFormatPr defaultColWidth="9.140625" defaultRowHeight="21.75"/>
  <cols>
    <col min="1" max="1" width="5.140625" style="1" customWidth="1"/>
    <col min="2" max="2" width="13.421875" style="1" customWidth="1"/>
    <col min="3" max="3" width="11.140625" style="1" customWidth="1"/>
    <col min="4" max="4" width="18.00390625" style="1" customWidth="1"/>
    <col min="5" max="5" width="8.421875" style="1" customWidth="1"/>
    <col min="6" max="6" width="18.00390625" style="15" customWidth="1"/>
    <col min="7" max="7" width="20.421875" style="15" customWidth="1"/>
    <col min="8" max="8" width="16.140625" style="15" customWidth="1"/>
    <col min="9" max="9" width="13.57421875" style="1" customWidth="1"/>
    <col min="10" max="10" width="16.28125" style="15" customWidth="1"/>
    <col min="11" max="11" width="17.421875" style="15" customWidth="1"/>
    <col min="12" max="12" width="14.28125" style="15" customWidth="1"/>
    <col min="13" max="13" width="13.8515625" style="1" customWidth="1"/>
    <col min="14" max="14" width="11.57421875" style="1" customWidth="1"/>
    <col min="15" max="16384" width="9.140625" style="1" customWidth="1"/>
  </cols>
  <sheetData>
    <row r="1" spans="1:14" ht="32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1">
      <c r="A2" s="2" t="s">
        <v>1</v>
      </c>
      <c r="B2" s="3"/>
      <c r="C2" s="3"/>
      <c r="D2" s="3"/>
      <c r="E2" s="4" t="s">
        <v>2</v>
      </c>
      <c r="F2" s="5"/>
      <c r="G2" s="5"/>
      <c r="H2" s="5"/>
      <c r="I2" s="5"/>
      <c r="J2" s="5"/>
      <c r="K2" s="5"/>
      <c r="L2" s="5"/>
      <c r="M2" s="5"/>
      <c r="N2" s="3"/>
    </row>
    <row r="3" spans="1:14" ht="21">
      <c r="A3" s="2" t="s">
        <v>3</v>
      </c>
      <c r="B3" s="3"/>
      <c r="C3" s="3"/>
      <c r="D3" s="3"/>
      <c r="E3" s="3"/>
      <c r="F3" s="5"/>
      <c r="G3" s="5"/>
      <c r="H3" s="5"/>
      <c r="I3" s="5"/>
      <c r="J3" s="5"/>
      <c r="K3" s="5"/>
      <c r="L3" s="5"/>
      <c r="M3" s="5"/>
      <c r="N3" s="3"/>
    </row>
    <row r="4" spans="2:14" ht="2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8" customFormat="1" ht="28.5" customHeight="1">
      <c r="A5" s="46" t="s">
        <v>4</v>
      </c>
      <c r="B5" s="44" t="s">
        <v>5</v>
      </c>
      <c r="C5" s="44"/>
      <c r="D5" s="47" t="s">
        <v>6</v>
      </c>
      <c r="E5" s="44" t="s">
        <v>7</v>
      </c>
      <c r="F5" s="44" t="s">
        <v>32</v>
      </c>
      <c r="G5" s="44"/>
      <c r="H5" s="44"/>
      <c r="I5" s="44" t="s">
        <v>24</v>
      </c>
      <c r="J5" s="44" t="s">
        <v>33</v>
      </c>
      <c r="K5" s="44"/>
      <c r="L5" s="44"/>
      <c r="M5" s="44" t="s">
        <v>26</v>
      </c>
      <c r="N5" s="44" t="s">
        <v>27</v>
      </c>
    </row>
    <row r="6" spans="1:14" s="8" customFormat="1" ht="115.5" customHeight="1">
      <c r="A6" s="46"/>
      <c r="B6" s="44"/>
      <c r="C6" s="44"/>
      <c r="D6" s="48"/>
      <c r="E6" s="44"/>
      <c r="F6" s="7" t="s">
        <v>28</v>
      </c>
      <c r="G6" s="7" t="s">
        <v>29</v>
      </c>
      <c r="H6" s="7" t="s">
        <v>8</v>
      </c>
      <c r="I6" s="44"/>
      <c r="J6" s="7" t="s">
        <v>30</v>
      </c>
      <c r="K6" s="7" t="s">
        <v>25</v>
      </c>
      <c r="L6" s="7" t="s">
        <v>31</v>
      </c>
      <c r="M6" s="44"/>
      <c r="N6" s="44"/>
    </row>
    <row r="7" spans="1:14" s="15" customFormat="1" ht="21">
      <c r="A7" s="9">
        <v>1</v>
      </c>
      <c r="B7" s="10" t="s">
        <v>9</v>
      </c>
      <c r="C7" s="11" t="s">
        <v>10</v>
      </c>
      <c r="D7" s="12" t="s">
        <v>11</v>
      </c>
      <c r="E7" s="9">
        <v>1</v>
      </c>
      <c r="F7" s="13">
        <v>150</v>
      </c>
      <c r="G7" s="13">
        <v>250</v>
      </c>
      <c r="H7" s="14">
        <f>SUM(G7-F7)</f>
        <v>100</v>
      </c>
      <c r="I7" s="14">
        <f>SUM(100*400)</f>
        <v>40000</v>
      </c>
      <c r="J7" s="13">
        <v>150</v>
      </c>
      <c r="K7" s="13">
        <v>300</v>
      </c>
      <c r="L7" s="14">
        <f>SUM(K7-J7)</f>
        <v>150</v>
      </c>
      <c r="M7" s="14">
        <f>SUM(150*400)</f>
        <v>60000</v>
      </c>
      <c r="N7" s="14">
        <f>SUM(I7+M7)</f>
        <v>100000</v>
      </c>
    </row>
    <row r="8" spans="1:14" s="15" customFormat="1" ht="21">
      <c r="A8" s="16">
        <v>2</v>
      </c>
      <c r="B8" s="17" t="s">
        <v>12</v>
      </c>
      <c r="C8" s="18" t="s">
        <v>13</v>
      </c>
      <c r="D8" s="19" t="s">
        <v>14</v>
      </c>
      <c r="E8" s="16">
        <v>1</v>
      </c>
      <c r="F8" s="20">
        <v>150</v>
      </c>
      <c r="G8" s="20">
        <v>300</v>
      </c>
      <c r="H8" s="21">
        <f>SUM(G8-F8)</f>
        <v>150</v>
      </c>
      <c r="I8" s="21">
        <f>SUM(150*400)</f>
        <v>60000</v>
      </c>
      <c r="J8" s="20">
        <v>150</v>
      </c>
      <c r="K8" s="20">
        <v>260</v>
      </c>
      <c r="L8" s="14">
        <f>SUM(K8-J8)</f>
        <v>110</v>
      </c>
      <c r="M8" s="21">
        <f>SUM(110*400)</f>
        <v>44000</v>
      </c>
      <c r="N8" s="14">
        <f>SUM(I8+M8)</f>
        <v>104000</v>
      </c>
    </row>
    <row r="9" spans="1:14" s="15" customFormat="1" ht="21">
      <c r="A9" s="16">
        <v>3</v>
      </c>
      <c r="B9" s="17" t="s">
        <v>15</v>
      </c>
      <c r="C9" s="18" t="s">
        <v>16</v>
      </c>
      <c r="D9" s="19" t="s">
        <v>17</v>
      </c>
      <c r="E9" s="16">
        <v>2</v>
      </c>
      <c r="F9" s="20">
        <v>45</v>
      </c>
      <c r="G9" s="20">
        <v>130</v>
      </c>
      <c r="H9" s="21">
        <f>SUM(G9-F9)</f>
        <v>85</v>
      </c>
      <c r="I9" s="21">
        <f>SUM(85*400)</f>
        <v>34000</v>
      </c>
      <c r="J9" s="20">
        <v>45</v>
      </c>
      <c r="K9" s="20">
        <v>80</v>
      </c>
      <c r="L9" s="14">
        <f>SUM(K9-J9)</f>
        <v>35</v>
      </c>
      <c r="M9" s="21">
        <f>SUM(35*400)</f>
        <v>14000</v>
      </c>
      <c r="N9" s="14">
        <f>SUM(I9+M9)</f>
        <v>48000</v>
      </c>
    </row>
    <row r="10" spans="1:14" s="15" customFormat="1" ht="21">
      <c r="A10" s="16">
        <v>4</v>
      </c>
      <c r="B10" s="17" t="s">
        <v>18</v>
      </c>
      <c r="C10" s="18" t="s">
        <v>19</v>
      </c>
      <c r="D10" s="19" t="s">
        <v>20</v>
      </c>
      <c r="E10" s="16">
        <v>3</v>
      </c>
      <c r="F10" s="20">
        <v>90</v>
      </c>
      <c r="G10" s="20">
        <v>120</v>
      </c>
      <c r="H10" s="21">
        <f>SUM(G10-F10)</f>
        <v>30</v>
      </c>
      <c r="I10" s="21">
        <f>SUM(30*400)</f>
        <v>12000</v>
      </c>
      <c r="J10" s="20">
        <v>90</v>
      </c>
      <c r="K10" s="20">
        <v>110</v>
      </c>
      <c r="L10" s="14">
        <f>SUM(K10-J10)</f>
        <v>20</v>
      </c>
      <c r="M10" s="21">
        <f>SUM(20*400)</f>
        <v>8000</v>
      </c>
      <c r="N10" s="14">
        <f>SUM(I10+M10)</f>
        <v>20000</v>
      </c>
    </row>
    <row r="11" spans="1:14" s="15" customFormat="1" ht="21">
      <c r="A11" s="16">
        <v>5</v>
      </c>
      <c r="B11" s="17" t="s">
        <v>21</v>
      </c>
      <c r="C11" s="18" t="s">
        <v>22</v>
      </c>
      <c r="D11" s="19" t="s">
        <v>23</v>
      </c>
      <c r="E11" s="16">
        <v>4</v>
      </c>
      <c r="F11" s="20">
        <v>105</v>
      </c>
      <c r="G11" s="20">
        <v>160</v>
      </c>
      <c r="H11" s="21">
        <f>SUM(G11-F11)</f>
        <v>55</v>
      </c>
      <c r="I11" s="21">
        <f>SUM(55*400)</f>
        <v>22000</v>
      </c>
      <c r="J11" s="20">
        <v>105</v>
      </c>
      <c r="K11" s="20">
        <v>230</v>
      </c>
      <c r="L11" s="14">
        <f>SUM(K11-J11)</f>
        <v>125</v>
      </c>
      <c r="M11" s="21">
        <f>SUM(125*400)</f>
        <v>50000</v>
      </c>
      <c r="N11" s="14">
        <f>SUM(I11+M11)</f>
        <v>72000</v>
      </c>
    </row>
    <row r="12" spans="1:14" s="15" customFormat="1" ht="21">
      <c r="A12" s="16"/>
      <c r="B12" s="17"/>
      <c r="C12" s="18"/>
      <c r="D12" s="18"/>
      <c r="E12" s="16"/>
      <c r="F12" s="20"/>
      <c r="G12" s="20"/>
      <c r="H12" s="21"/>
      <c r="I12" s="21"/>
      <c r="J12" s="20"/>
      <c r="K12" s="20"/>
      <c r="L12" s="21"/>
      <c r="M12" s="21"/>
      <c r="N12" s="14"/>
    </row>
    <row r="13" spans="1:14" s="15" customFormat="1" ht="21">
      <c r="A13" s="16"/>
      <c r="B13" s="17"/>
      <c r="C13" s="18"/>
      <c r="D13" s="18"/>
      <c r="E13" s="16"/>
      <c r="F13" s="21"/>
      <c r="G13" s="21"/>
      <c r="H13" s="21"/>
      <c r="I13" s="21"/>
      <c r="J13" s="21"/>
      <c r="K13" s="21"/>
      <c r="L13" s="21"/>
      <c r="M13" s="21"/>
      <c r="N13" s="14"/>
    </row>
    <row r="14" spans="1:14" s="15" customFormat="1" ht="21">
      <c r="A14" s="16"/>
      <c r="B14" s="17"/>
      <c r="C14" s="18"/>
      <c r="D14" s="18"/>
      <c r="E14" s="16"/>
      <c r="F14" s="21"/>
      <c r="G14" s="21"/>
      <c r="H14" s="21"/>
      <c r="I14" s="21"/>
      <c r="J14" s="21"/>
      <c r="K14" s="21"/>
      <c r="L14" s="21"/>
      <c r="M14" s="21"/>
      <c r="N14" s="14"/>
    </row>
    <row r="15" spans="1:14" s="15" customFormat="1" ht="21">
      <c r="A15" s="16"/>
      <c r="B15" s="17"/>
      <c r="C15" s="18"/>
      <c r="D15" s="18"/>
      <c r="E15" s="16"/>
      <c r="F15" s="21"/>
      <c r="G15" s="21"/>
      <c r="H15" s="21"/>
      <c r="I15" s="21"/>
      <c r="J15" s="21"/>
      <c r="K15" s="21"/>
      <c r="L15" s="21"/>
      <c r="M15" s="21"/>
      <c r="N15" s="14"/>
    </row>
    <row r="16" spans="1:14" s="15" customFormat="1" ht="21">
      <c r="A16" s="16"/>
      <c r="B16" s="22"/>
      <c r="C16" s="19"/>
      <c r="D16" s="19"/>
      <c r="E16" s="16"/>
      <c r="F16" s="21"/>
      <c r="G16" s="21"/>
      <c r="H16" s="21"/>
      <c r="I16" s="21"/>
      <c r="J16" s="21"/>
      <c r="K16" s="21"/>
      <c r="L16" s="21"/>
      <c r="M16" s="21"/>
      <c r="N16" s="14"/>
    </row>
    <row r="17" spans="1:14" s="15" customFormat="1" ht="21">
      <c r="A17" s="16"/>
      <c r="B17" s="22"/>
      <c r="C17" s="19"/>
      <c r="D17" s="19"/>
      <c r="E17" s="16"/>
      <c r="F17" s="21"/>
      <c r="G17" s="21"/>
      <c r="H17" s="21"/>
      <c r="I17" s="21"/>
      <c r="J17" s="21"/>
      <c r="K17" s="21"/>
      <c r="L17" s="21"/>
      <c r="M17" s="21"/>
      <c r="N17" s="14"/>
    </row>
    <row r="18" spans="1:14" s="15" customFormat="1" ht="21">
      <c r="A18" s="16"/>
      <c r="B18" s="22"/>
      <c r="C18" s="19"/>
      <c r="D18" s="19"/>
      <c r="E18" s="16"/>
      <c r="F18" s="21"/>
      <c r="G18" s="21"/>
      <c r="H18" s="21"/>
      <c r="I18" s="21"/>
      <c r="J18" s="21"/>
      <c r="K18" s="21"/>
      <c r="L18" s="21"/>
      <c r="M18" s="21"/>
      <c r="N18" s="14"/>
    </row>
    <row r="19" spans="1:14" s="15" customFormat="1" ht="21">
      <c r="A19" s="23"/>
      <c r="B19" s="24"/>
      <c r="C19" s="25"/>
      <c r="D19" s="25"/>
      <c r="E19" s="23"/>
      <c r="F19" s="26"/>
      <c r="G19" s="26"/>
      <c r="H19" s="26"/>
      <c r="I19" s="26"/>
      <c r="J19" s="26"/>
      <c r="K19" s="26"/>
      <c r="L19" s="26"/>
      <c r="M19" s="26"/>
      <c r="N19" s="26"/>
    </row>
    <row r="20" spans="9:14" s="15" customFormat="1" ht="21">
      <c r="I20" s="27"/>
      <c r="M20" s="27"/>
      <c r="N20" s="27"/>
    </row>
    <row r="21" spans="9:14" s="15" customFormat="1" ht="21">
      <c r="I21" s="27"/>
      <c r="M21" s="27"/>
      <c r="N21" s="27"/>
    </row>
    <row r="22" s="15" customFormat="1" ht="21"/>
    <row r="23" s="15" customFormat="1" ht="21"/>
    <row r="24" s="15" customFormat="1" ht="21"/>
    <row r="25" s="15" customFormat="1" ht="21"/>
    <row r="26" s="15" customFormat="1" ht="21"/>
    <row r="27" s="15" customFormat="1" ht="21"/>
    <row r="28" s="15" customFormat="1" ht="21"/>
    <row r="29" s="15" customFormat="1" ht="21"/>
    <row r="30" s="15" customFormat="1" ht="21"/>
    <row r="31" s="15" customFormat="1" ht="21"/>
    <row r="32" s="15" customFormat="1" ht="21"/>
    <row r="33" s="15" customFormat="1" ht="21"/>
    <row r="34" s="15" customFormat="1" ht="21"/>
    <row r="35" s="15" customFormat="1" ht="21"/>
    <row r="36" s="15" customFormat="1" ht="21"/>
    <row r="37" s="15" customFormat="1" ht="21"/>
    <row r="38" s="15" customFormat="1" ht="21"/>
    <row r="39" s="15" customFormat="1" ht="21"/>
    <row r="40" s="15" customFormat="1" ht="21"/>
    <row r="41" s="15" customFormat="1" ht="21"/>
    <row r="42" s="15" customFormat="1" ht="21"/>
    <row r="43" s="15" customFormat="1" ht="21"/>
    <row r="44" s="15" customFormat="1" ht="21"/>
    <row r="45" s="15" customFormat="1" ht="21"/>
    <row r="46" s="15" customFormat="1" ht="21"/>
    <row r="47" s="15" customFormat="1" ht="21"/>
    <row r="48" s="15" customFormat="1" ht="21"/>
    <row r="49" s="15" customFormat="1" ht="21"/>
    <row r="50" s="15" customFormat="1" ht="21"/>
    <row r="51" s="15" customFormat="1" ht="21"/>
    <row r="52" s="15" customFormat="1" ht="21"/>
    <row r="53" s="15" customFormat="1" ht="21"/>
    <row r="54" s="15" customFormat="1" ht="21"/>
  </sheetData>
  <sheetProtection/>
  <mergeCells count="10">
    <mergeCell ref="J5:L5"/>
    <mergeCell ref="M5:M6"/>
    <mergeCell ref="N5:N6"/>
    <mergeCell ref="A1:N1"/>
    <mergeCell ref="I5:I6"/>
    <mergeCell ref="F5:H5"/>
    <mergeCell ref="A5:A6"/>
    <mergeCell ref="B5:C6"/>
    <mergeCell ref="E5:E6"/>
    <mergeCell ref="D5:D6"/>
  </mergeCells>
  <printOptions/>
  <pageMargins left="0.46" right="0.17" top="0.79" bottom="0.78" header="0.5" footer="0.17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="70" zoomScaleNormal="70" zoomScalePageLayoutView="0" workbookViewId="0" topLeftCell="A1">
      <selection activeCell="R11" sqref="R11"/>
    </sheetView>
  </sheetViews>
  <sheetFormatPr defaultColWidth="9.140625" defaultRowHeight="21.75"/>
  <cols>
    <col min="1" max="1" width="5.7109375" style="1" customWidth="1"/>
    <col min="2" max="2" width="15.7109375" style="1" customWidth="1"/>
    <col min="3" max="3" width="13.7109375" style="1" customWidth="1"/>
    <col min="4" max="4" width="38.7109375" style="33" customWidth="1"/>
    <col min="5" max="5" width="8.421875" style="1" customWidth="1"/>
    <col min="6" max="6" width="18.00390625" style="15" customWidth="1"/>
    <col min="7" max="7" width="19.8515625" style="15" customWidth="1"/>
    <col min="8" max="8" width="14.8515625" style="15" customWidth="1"/>
    <col min="9" max="9" width="13.57421875" style="1" customWidth="1"/>
    <col min="10" max="10" width="16.28125" style="15" customWidth="1"/>
    <col min="11" max="11" width="19.8515625" style="15" customWidth="1"/>
    <col min="12" max="12" width="14.8515625" style="15" customWidth="1"/>
    <col min="13" max="13" width="13.8515625" style="1" customWidth="1"/>
    <col min="14" max="14" width="13.7109375" style="1" customWidth="1"/>
    <col min="15" max="16384" width="9.140625" style="1" customWidth="1"/>
  </cols>
  <sheetData>
    <row r="1" spans="1:14" ht="32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1">
      <c r="A2" s="2" t="s">
        <v>34</v>
      </c>
      <c r="B2" s="3"/>
      <c r="C2" s="3"/>
      <c r="D2" s="30"/>
      <c r="E2" s="4" t="s">
        <v>35</v>
      </c>
      <c r="F2" s="5"/>
      <c r="G2" s="5"/>
      <c r="H2" s="5"/>
      <c r="I2" s="5"/>
      <c r="J2" s="5"/>
      <c r="K2" s="5"/>
      <c r="L2" s="5"/>
      <c r="M2" s="5"/>
      <c r="N2" s="3"/>
    </row>
    <row r="3" spans="1:14" ht="21">
      <c r="A3" s="2" t="s">
        <v>36</v>
      </c>
      <c r="B3" s="3"/>
      <c r="C3" s="3"/>
      <c r="D3" s="30"/>
      <c r="E3" s="3"/>
      <c r="F3" s="5"/>
      <c r="G3" s="5"/>
      <c r="H3" s="5"/>
      <c r="I3" s="5"/>
      <c r="J3" s="5"/>
      <c r="K3" s="5"/>
      <c r="L3" s="5"/>
      <c r="M3" s="5"/>
      <c r="N3" s="3"/>
    </row>
    <row r="4" spans="2:14" ht="21">
      <c r="B4" s="6"/>
      <c r="C4" s="6"/>
      <c r="D4" s="31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8" customFormat="1" ht="28.5" customHeight="1">
      <c r="A5" s="46" t="s">
        <v>4</v>
      </c>
      <c r="B5" s="44" t="s">
        <v>5</v>
      </c>
      <c r="C5" s="44"/>
      <c r="D5" s="47" t="s">
        <v>6</v>
      </c>
      <c r="E5" s="44" t="s">
        <v>7</v>
      </c>
      <c r="F5" s="44" t="s">
        <v>139</v>
      </c>
      <c r="G5" s="44"/>
      <c r="H5" s="44"/>
      <c r="I5" s="44" t="s">
        <v>24</v>
      </c>
      <c r="J5" s="44" t="s">
        <v>140</v>
      </c>
      <c r="K5" s="44"/>
      <c r="L5" s="44"/>
      <c r="M5" s="44" t="s">
        <v>26</v>
      </c>
      <c r="N5" s="44" t="s">
        <v>27</v>
      </c>
    </row>
    <row r="6" spans="1:14" s="8" customFormat="1" ht="115.5" customHeight="1">
      <c r="A6" s="46"/>
      <c r="B6" s="44"/>
      <c r="C6" s="44"/>
      <c r="D6" s="48"/>
      <c r="E6" s="44"/>
      <c r="F6" s="7" t="s">
        <v>28</v>
      </c>
      <c r="G6" s="7" t="s">
        <v>29</v>
      </c>
      <c r="H6" s="7" t="s">
        <v>8</v>
      </c>
      <c r="I6" s="44"/>
      <c r="J6" s="7" t="s">
        <v>30</v>
      </c>
      <c r="K6" s="7" t="s">
        <v>25</v>
      </c>
      <c r="L6" s="7" t="s">
        <v>31</v>
      </c>
      <c r="M6" s="44"/>
      <c r="N6" s="44"/>
    </row>
    <row r="7" spans="1:14" s="15" customFormat="1" ht="21">
      <c r="A7" s="9">
        <v>1</v>
      </c>
      <c r="B7" s="10" t="s">
        <v>37</v>
      </c>
      <c r="C7" s="11" t="s">
        <v>38</v>
      </c>
      <c r="D7" s="32" t="s">
        <v>39</v>
      </c>
      <c r="E7" s="9">
        <v>1</v>
      </c>
      <c r="F7" s="13">
        <v>45</v>
      </c>
      <c r="G7" s="28"/>
      <c r="H7" s="14">
        <f aca="true" t="shared" si="0" ref="H7:H49">SUM(G7-F7)</f>
        <v>-45</v>
      </c>
      <c r="I7" s="14"/>
      <c r="J7" s="13">
        <v>45</v>
      </c>
      <c r="K7" s="28"/>
      <c r="L7" s="14">
        <f>SUM(K7-J7)</f>
        <v>-45</v>
      </c>
      <c r="M7" s="14"/>
      <c r="N7" s="14">
        <f>SUM(I7+M7)</f>
        <v>0</v>
      </c>
    </row>
    <row r="8" spans="1:14" s="15" customFormat="1" ht="21">
      <c r="A8" s="16">
        <v>2</v>
      </c>
      <c r="B8" s="17" t="s">
        <v>40</v>
      </c>
      <c r="C8" s="18" t="s">
        <v>41</v>
      </c>
      <c r="D8" s="18" t="s">
        <v>42</v>
      </c>
      <c r="E8" s="16">
        <v>2</v>
      </c>
      <c r="F8" s="20">
        <v>90</v>
      </c>
      <c r="G8" s="29"/>
      <c r="H8" s="21">
        <f t="shared" si="0"/>
        <v>-90</v>
      </c>
      <c r="I8" s="21"/>
      <c r="J8" s="20">
        <v>90</v>
      </c>
      <c r="K8" s="29"/>
      <c r="L8" s="14">
        <f>SUM(K8-J8)</f>
        <v>-90</v>
      </c>
      <c r="M8" s="21"/>
      <c r="N8" s="14">
        <f>SUM(I8+M8)</f>
        <v>0</v>
      </c>
    </row>
    <row r="9" spans="1:14" s="15" customFormat="1" ht="21">
      <c r="A9" s="9">
        <v>3</v>
      </c>
      <c r="B9" s="17" t="s">
        <v>43</v>
      </c>
      <c r="C9" s="18" t="s">
        <v>44</v>
      </c>
      <c r="D9" s="18" t="s">
        <v>47</v>
      </c>
      <c r="E9" s="16">
        <v>2</v>
      </c>
      <c r="F9" s="20">
        <v>90</v>
      </c>
      <c r="G9" s="29"/>
      <c r="H9" s="21">
        <f t="shared" si="0"/>
        <v>-90</v>
      </c>
      <c r="I9" s="21"/>
      <c r="J9" s="20">
        <v>90</v>
      </c>
      <c r="K9" s="29"/>
      <c r="L9" s="14">
        <f>SUM(K9-J9)</f>
        <v>-90</v>
      </c>
      <c r="M9" s="21"/>
      <c r="N9" s="14">
        <f>SUM(I9+M9)</f>
        <v>0</v>
      </c>
    </row>
    <row r="10" spans="1:14" s="15" customFormat="1" ht="21">
      <c r="A10" s="16">
        <v>4</v>
      </c>
      <c r="B10" s="17" t="s">
        <v>45</v>
      </c>
      <c r="C10" s="18" t="s">
        <v>46</v>
      </c>
      <c r="D10" s="18" t="s">
        <v>48</v>
      </c>
      <c r="E10" s="16">
        <v>2</v>
      </c>
      <c r="F10" s="20">
        <v>90</v>
      </c>
      <c r="G10" s="29"/>
      <c r="H10" s="21">
        <f t="shared" si="0"/>
        <v>-90</v>
      </c>
      <c r="I10" s="21"/>
      <c r="J10" s="20">
        <v>90</v>
      </c>
      <c r="K10" s="29"/>
      <c r="L10" s="14">
        <f>SUM(K10-J10)</f>
        <v>-90</v>
      </c>
      <c r="M10" s="21"/>
      <c r="N10" s="14">
        <f>SUM(I10+M10)</f>
        <v>0</v>
      </c>
    </row>
    <row r="11" spans="1:14" s="15" customFormat="1" ht="21">
      <c r="A11" s="9">
        <v>5</v>
      </c>
      <c r="B11" s="17" t="s">
        <v>49</v>
      </c>
      <c r="C11" s="18" t="s">
        <v>50</v>
      </c>
      <c r="D11" s="18" t="s">
        <v>51</v>
      </c>
      <c r="E11" s="16">
        <v>3</v>
      </c>
      <c r="F11" s="20">
        <v>105</v>
      </c>
      <c r="G11" s="29"/>
      <c r="H11" s="21">
        <f t="shared" si="0"/>
        <v>-105</v>
      </c>
      <c r="I11" s="21"/>
      <c r="J11" s="20">
        <v>105</v>
      </c>
      <c r="K11" s="29"/>
      <c r="L11" s="14">
        <f>SUM(K11-J11)</f>
        <v>-105</v>
      </c>
      <c r="M11" s="21"/>
      <c r="N11" s="14">
        <f>SUM(I11+M11)</f>
        <v>0</v>
      </c>
    </row>
    <row r="12" spans="1:14" s="15" customFormat="1" ht="21">
      <c r="A12" s="16">
        <v>6</v>
      </c>
      <c r="B12" s="17" t="s">
        <v>52</v>
      </c>
      <c r="C12" s="18" t="s">
        <v>53</v>
      </c>
      <c r="D12" s="35" t="s">
        <v>54</v>
      </c>
      <c r="E12" s="16">
        <v>3</v>
      </c>
      <c r="F12" s="20">
        <v>105</v>
      </c>
      <c r="G12" s="29"/>
      <c r="H12" s="21">
        <f t="shared" si="0"/>
        <v>-105</v>
      </c>
      <c r="I12" s="21"/>
      <c r="J12" s="20">
        <v>105</v>
      </c>
      <c r="K12" s="29"/>
      <c r="L12" s="14">
        <f aca="true" t="shared" si="1" ref="L12:L49">SUM(K12-J12)</f>
        <v>-105</v>
      </c>
      <c r="M12" s="21"/>
      <c r="N12" s="14">
        <f aca="true" t="shared" si="2" ref="N12:N49">SUM(I12+M12)</f>
        <v>0</v>
      </c>
    </row>
    <row r="13" spans="1:14" s="15" customFormat="1" ht="21">
      <c r="A13" s="9">
        <v>7</v>
      </c>
      <c r="B13" s="17" t="s">
        <v>55</v>
      </c>
      <c r="C13" s="18" t="s">
        <v>56</v>
      </c>
      <c r="D13" s="18" t="s">
        <v>57</v>
      </c>
      <c r="E13" s="16">
        <v>4</v>
      </c>
      <c r="F13" s="20">
        <v>150</v>
      </c>
      <c r="G13" s="29"/>
      <c r="H13" s="21">
        <f t="shared" si="0"/>
        <v>-150</v>
      </c>
      <c r="I13" s="21"/>
      <c r="J13" s="20">
        <v>150</v>
      </c>
      <c r="K13" s="29"/>
      <c r="L13" s="14">
        <f t="shared" si="1"/>
        <v>-150</v>
      </c>
      <c r="M13" s="21"/>
      <c r="N13" s="14">
        <f t="shared" si="2"/>
        <v>0</v>
      </c>
    </row>
    <row r="14" spans="1:14" s="15" customFormat="1" ht="21">
      <c r="A14" s="16">
        <v>8</v>
      </c>
      <c r="B14" s="17" t="s">
        <v>58</v>
      </c>
      <c r="C14" s="18" t="s">
        <v>59</v>
      </c>
      <c r="D14" s="18" t="s">
        <v>57</v>
      </c>
      <c r="E14" s="16">
        <v>4</v>
      </c>
      <c r="F14" s="20">
        <v>150</v>
      </c>
      <c r="G14" s="29"/>
      <c r="H14" s="21">
        <f t="shared" si="0"/>
        <v>-150</v>
      </c>
      <c r="I14" s="21"/>
      <c r="J14" s="20">
        <v>150</v>
      </c>
      <c r="K14" s="29"/>
      <c r="L14" s="14">
        <f t="shared" si="1"/>
        <v>-150</v>
      </c>
      <c r="M14" s="21"/>
      <c r="N14" s="14">
        <f t="shared" si="2"/>
        <v>0</v>
      </c>
    </row>
    <row r="15" spans="1:14" s="15" customFormat="1" ht="21">
      <c r="A15" s="9">
        <v>9</v>
      </c>
      <c r="B15" s="17" t="s">
        <v>60</v>
      </c>
      <c r="C15" s="18" t="s">
        <v>61</v>
      </c>
      <c r="D15" s="18" t="s">
        <v>57</v>
      </c>
      <c r="E15" s="16">
        <v>4</v>
      </c>
      <c r="F15" s="20">
        <v>150</v>
      </c>
      <c r="G15" s="29"/>
      <c r="H15" s="21">
        <f t="shared" si="0"/>
        <v>-150</v>
      </c>
      <c r="I15" s="21"/>
      <c r="J15" s="20">
        <v>150</v>
      </c>
      <c r="K15" s="29"/>
      <c r="L15" s="14">
        <f t="shared" si="1"/>
        <v>-150</v>
      </c>
      <c r="M15" s="21"/>
      <c r="N15" s="14">
        <f t="shared" si="2"/>
        <v>0</v>
      </c>
    </row>
    <row r="16" spans="1:14" s="15" customFormat="1" ht="21">
      <c r="A16" s="16">
        <v>10</v>
      </c>
      <c r="B16" s="17" t="s">
        <v>62</v>
      </c>
      <c r="C16" s="18" t="s">
        <v>63</v>
      </c>
      <c r="D16" s="18" t="s">
        <v>57</v>
      </c>
      <c r="E16" s="16">
        <v>4</v>
      </c>
      <c r="F16" s="20">
        <v>150</v>
      </c>
      <c r="G16" s="29"/>
      <c r="H16" s="21">
        <f t="shared" si="0"/>
        <v>-150</v>
      </c>
      <c r="I16" s="21"/>
      <c r="J16" s="20">
        <v>150</v>
      </c>
      <c r="K16" s="29"/>
      <c r="L16" s="14">
        <f t="shared" si="1"/>
        <v>-150</v>
      </c>
      <c r="M16" s="21"/>
      <c r="N16" s="14">
        <f t="shared" si="2"/>
        <v>0</v>
      </c>
    </row>
    <row r="17" spans="1:14" s="15" customFormat="1" ht="21">
      <c r="A17" s="9">
        <v>11</v>
      </c>
      <c r="B17" s="17" t="s">
        <v>64</v>
      </c>
      <c r="C17" s="18" t="s">
        <v>65</v>
      </c>
      <c r="D17" s="18" t="s">
        <v>57</v>
      </c>
      <c r="E17" s="16">
        <v>4</v>
      </c>
      <c r="F17" s="20">
        <v>150</v>
      </c>
      <c r="G17" s="29"/>
      <c r="H17" s="21">
        <f t="shared" si="0"/>
        <v>-150</v>
      </c>
      <c r="I17" s="21"/>
      <c r="J17" s="20">
        <v>150</v>
      </c>
      <c r="K17" s="29"/>
      <c r="L17" s="14">
        <f t="shared" si="1"/>
        <v>-150</v>
      </c>
      <c r="M17" s="21"/>
      <c r="N17" s="14">
        <f t="shared" si="2"/>
        <v>0</v>
      </c>
    </row>
    <row r="18" spans="1:14" s="15" customFormat="1" ht="21">
      <c r="A18" s="16">
        <v>12</v>
      </c>
      <c r="B18" s="17" t="s">
        <v>66</v>
      </c>
      <c r="C18" s="18" t="s">
        <v>67</v>
      </c>
      <c r="D18" s="18" t="s">
        <v>68</v>
      </c>
      <c r="E18" s="16">
        <v>3</v>
      </c>
      <c r="F18" s="20">
        <v>105</v>
      </c>
      <c r="G18" s="29"/>
      <c r="H18" s="21">
        <f t="shared" si="0"/>
        <v>-105</v>
      </c>
      <c r="I18" s="21"/>
      <c r="J18" s="20">
        <v>105</v>
      </c>
      <c r="K18" s="29"/>
      <c r="L18" s="14">
        <f t="shared" si="1"/>
        <v>-105</v>
      </c>
      <c r="M18" s="21"/>
      <c r="N18" s="14">
        <f t="shared" si="2"/>
        <v>0</v>
      </c>
    </row>
    <row r="19" spans="1:14" s="15" customFormat="1" ht="21">
      <c r="A19" s="9">
        <v>13</v>
      </c>
      <c r="B19" s="17" t="s">
        <v>69</v>
      </c>
      <c r="C19" s="18" t="s">
        <v>70</v>
      </c>
      <c r="D19" s="18" t="s">
        <v>57</v>
      </c>
      <c r="E19" s="16">
        <v>4</v>
      </c>
      <c r="F19" s="20">
        <v>150</v>
      </c>
      <c r="G19" s="29"/>
      <c r="H19" s="21">
        <f t="shared" si="0"/>
        <v>-150</v>
      </c>
      <c r="I19" s="21"/>
      <c r="J19" s="20">
        <v>150</v>
      </c>
      <c r="K19" s="29"/>
      <c r="L19" s="14">
        <f t="shared" si="1"/>
        <v>-150</v>
      </c>
      <c r="M19" s="21"/>
      <c r="N19" s="14">
        <f t="shared" si="2"/>
        <v>0</v>
      </c>
    </row>
    <row r="20" spans="1:14" s="15" customFormat="1" ht="21">
      <c r="A20" s="16">
        <v>14</v>
      </c>
      <c r="B20" s="17" t="s">
        <v>71</v>
      </c>
      <c r="C20" s="18" t="s">
        <v>72</v>
      </c>
      <c r="D20" s="18" t="s">
        <v>73</v>
      </c>
      <c r="E20" s="16">
        <v>4</v>
      </c>
      <c r="F20" s="20">
        <v>150</v>
      </c>
      <c r="G20" s="29"/>
      <c r="H20" s="21">
        <f t="shared" si="0"/>
        <v>-150</v>
      </c>
      <c r="I20" s="21"/>
      <c r="J20" s="20">
        <v>150</v>
      </c>
      <c r="K20" s="29"/>
      <c r="L20" s="14">
        <f t="shared" si="1"/>
        <v>-150</v>
      </c>
      <c r="M20" s="21"/>
      <c r="N20" s="14">
        <f t="shared" si="2"/>
        <v>0</v>
      </c>
    </row>
    <row r="21" spans="1:14" s="15" customFormat="1" ht="21">
      <c r="A21" s="9">
        <v>15</v>
      </c>
      <c r="B21" s="17" t="s">
        <v>74</v>
      </c>
      <c r="C21" s="18" t="s">
        <v>75</v>
      </c>
      <c r="D21" s="18" t="s">
        <v>73</v>
      </c>
      <c r="E21" s="16">
        <v>4</v>
      </c>
      <c r="F21" s="20">
        <v>150</v>
      </c>
      <c r="G21" s="29"/>
      <c r="H21" s="21">
        <f t="shared" si="0"/>
        <v>-150</v>
      </c>
      <c r="I21" s="21"/>
      <c r="J21" s="20">
        <v>150</v>
      </c>
      <c r="K21" s="29"/>
      <c r="L21" s="14">
        <f t="shared" si="1"/>
        <v>-150</v>
      </c>
      <c r="M21" s="21"/>
      <c r="N21" s="14">
        <f t="shared" si="2"/>
        <v>0</v>
      </c>
    </row>
    <row r="22" spans="1:14" s="15" customFormat="1" ht="21">
      <c r="A22" s="16">
        <v>16</v>
      </c>
      <c r="B22" s="17" t="s">
        <v>76</v>
      </c>
      <c r="C22" s="18" t="s">
        <v>77</v>
      </c>
      <c r="D22" s="18" t="s">
        <v>57</v>
      </c>
      <c r="E22" s="16">
        <v>4</v>
      </c>
      <c r="F22" s="20">
        <v>150</v>
      </c>
      <c r="G22" s="29"/>
      <c r="H22" s="21">
        <f t="shared" si="0"/>
        <v>-150</v>
      </c>
      <c r="I22" s="21"/>
      <c r="J22" s="20">
        <v>150</v>
      </c>
      <c r="K22" s="29"/>
      <c r="L22" s="14">
        <f t="shared" si="1"/>
        <v>-150</v>
      </c>
      <c r="M22" s="21"/>
      <c r="N22" s="14">
        <f t="shared" si="2"/>
        <v>0</v>
      </c>
    </row>
    <row r="23" spans="1:14" s="15" customFormat="1" ht="21">
      <c r="A23" s="9">
        <v>17</v>
      </c>
      <c r="B23" s="17" t="s">
        <v>78</v>
      </c>
      <c r="C23" s="18" t="s">
        <v>79</v>
      </c>
      <c r="D23" s="18" t="s">
        <v>57</v>
      </c>
      <c r="E23" s="16">
        <v>4</v>
      </c>
      <c r="F23" s="20">
        <v>150</v>
      </c>
      <c r="G23" s="29"/>
      <c r="H23" s="21">
        <f t="shared" si="0"/>
        <v>-150</v>
      </c>
      <c r="I23" s="21"/>
      <c r="J23" s="20">
        <v>150</v>
      </c>
      <c r="K23" s="29"/>
      <c r="L23" s="14">
        <f t="shared" si="1"/>
        <v>-150</v>
      </c>
      <c r="M23" s="21"/>
      <c r="N23" s="14">
        <f t="shared" si="2"/>
        <v>0</v>
      </c>
    </row>
    <row r="24" spans="1:14" s="15" customFormat="1" ht="21">
      <c r="A24" s="16">
        <v>18</v>
      </c>
      <c r="B24" s="17" t="s">
        <v>80</v>
      </c>
      <c r="C24" s="18" t="s">
        <v>81</v>
      </c>
      <c r="D24" s="18" t="s">
        <v>57</v>
      </c>
      <c r="E24" s="16">
        <v>4</v>
      </c>
      <c r="F24" s="20">
        <v>150</v>
      </c>
      <c r="G24" s="29"/>
      <c r="H24" s="21">
        <f t="shared" si="0"/>
        <v>-150</v>
      </c>
      <c r="I24" s="21"/>
      <c r="J24" s="20">
        <v>150</v>
      </c>
      <c r="K24" s="29"/>
      <c r="L24" s="14">
        <f t="shared" si="1"/>
        <v>-150</v>
      </c>
      <c r="M24" s="21"/>
      <c r="N24" s="14">
        <f t="shared" si="2"/>
        <v>0</v>
      </c>
    </row>
    <row r="25" spans="1:14" s="15" customFormat="1" ht="21">
      <c r="A25" s="9">
        <v>19</v>
      </c>
      <c r="B25" s="17" t="s">
        <v>82</v>
      </c>
      <c r="C25" s="18" t="s">
        <v>83</v>
      </c>
      <c r="D25" s="35" t="s">
        <v>84</v>
      </c>
      <c r="E25" s="16">
        <v>3</v>
      </c>
      <c r="F25" s="20">
        <v>105</v>
      </c>
      <c r="G25" s="29"/>
      <c r="H25" s="21">
        <f t="shared" si="0"/>
        <v>-105</v>
      </c>
      <c r="I25" s="21"/>
      <c r="J25" s="20">
        <v>105</v>
      </c>
      <c r="K25" s="29"/>
      <c r="L25" s="14">
        <f t="shared" si="1"/>
        <v>-105</v>
      </c>
      <c r="M25" s="21"/>
      <c r="N25" s="14">
        <f t="shared" si="2"/>
        <v>0</v>
      </c>
    </row>
    <row r="26" spans="1:14" s="15" customFormat="1" ht="21">
      <c r="A26" s="16">
        <v>20</v>
      </c>
      <c r="B26" s="17" t="s">
        <v>85</v>
      </c>
      <c r="C26" s="18" t="s">
        <v>86</v>
      </c>
      <c r="D26" s="18" t="s">
        <v>73</v>
      </c>
      <c r="E26" s="16">
        <v>4</v>
      </c>
      <c r="F26" s="20">
        <v>150</v>
      </c>
      <c r="G26" s="29"/>
      <c r="H26" s="21">
        <f t="shared" si="0"/>
        <v>-150</v>
      </c>
      <c r="I26" s="21"/>
      <c r="J26" s="20">
        <v>150</v>
      </c>
      <c r="K26" s="29"/>
      <c r="L26" s="14">
        <f t="shared" si="1"/>
        <v>-150</v>
      </c>
      <c r="M26" s="21"/>
      <c r="N26" s="14">
        <f t="shared" si="2"/>
        <v>0</v>
      </c>
    </row>
    <row r="27" spans="1:14" s="15" customFormat="1" ht="21">
      <c r="A27" s="9">
        <v>21</v>
      </c>
      <c r="B27" s="17" t="s">
        <v>87</v>
      </c>
      <c r="C27" s="18" t="s">
        <v>88</v>
      </c>
      <c r="D27" s="18" t="s">
        <v>57</v>
      </c>
      <c r="E27" s="16">
        <v>4</v>
      </c>
      <c r="F27" s="20">
        <v>150</v>
      </c>
      <c r="G27" s="29"/>
      <c r="H27" s="21">
        <f t="shared" si="0"/>
        <v>-150</v>
      </c>
      <c r="I27" s="21"/>
      <c r="J27" s="20">
        <v>150</v>
      </c>
      <c r="K27" s="29"/>
      <c r="L27" s="14">
        <f t="shared" si="1"/>
        <v>-150</v>
      </c>
      <c r="M27" s="21"/>
      <c r="N27" s="14">
        <f t="shared" si="2"/>
        <v>0</v>
      </c>
    </row>
    <row r="28" spans="1:14" s="15" customFormat="1" ht="21">
      <c r="A28" s="16">
        <v>22</v>
      </c>
      <c r="B28" s="17" t="s">
        <v>89</v>
      </c>
      <c r="C28" s="18" t="s">
        <v>90</v>
      </c>
      <c r="D28" s="18" t="s">
        <v>57</v>
      </c>
      <c r="E28" s="16">
        <v>3</v>
      </c>
      <c r="F28" s="20">
        <v>105</v>
      </c>
      <c r="G28" s="29"/>
      <c r="H28" s="21">
        <f t="shared" si="0"/>
        <v>-105</v>
      </c>
      <c r="I28" s="21"/>
      <c r="J28" s="20">
        <v>105</v>
      </c>
      <c r="K28" s="29"/>
      <c r="L28" s="14">
        <f t="shared" si="1"/>
        <v>-105</v>
      </c>
      <c r="M28" s="21"/>
      <c r="N28" s="14">
        <f t="shared" si="2"/>
        <v>0</v>
      </c>
    </row>
    <row r="29" spans="1:14" s="15" customFormat="1" ht="21">
      <c r="A29" s="9">
        <v>23</v>
      </c>
      <c r="B29" s="17" t="s">
        <v>91</v>
      </c>
      <c r="C29" s="18" t="s">
        <v>92</v>
      </c>
      <c r="D29" s="34" t="s">
        <v>93</v>
      </c>
      <c r="E29" s="16">
        <v>3</v>
      </c>
      <c r="F29" s="20">
        <v>105</v>
      </c>
      <c r="G29" s="29"/>
      <c r="H29" s="21">
        <f t="shared" si="0"/>
        <v>-105</v>
      </c>
      <c r="I29" s="21"/>
      <c r="J29" s="20">
        <v>105</v>
      </c>
      <c r="K29" s="29"/>
      <c r="L29" s="14">
        <f t="shared" si="1"/>
        <v>-105</v>
      </c>
      <c r="M29" s="21"/>
      <c r="N29" s="14">
        <f t="shared" si="2"/>
        <v>0</v>
      </c>
    </row>
    <row r="30" spans="1:14" s="15" customFormat="1" ht="21">
      <c r="A30" s="16">
        <v>24</v>
      </c>
      <c r="B30" s="17" t="s">
        <v>94</v>
      </c>
      <c r="C30" s="18" t="s">
        <v>95</v>
      </c>
      <c r="D30" s="18" t="s">
        <v>57</v>
      </c>
      <c r="E30" s="16">
        <v>4</v>
      </c>
      <c r="F30" s="20">
        <v>150</v>
      </c>
      <c r="G30" s="29"/>
      <c r="H30" s="21">
        <f t="shared" si="0"/>
        <v>-150</v>
      </c>
      <c r="I30" s="21"/>
      <c r="J30" s="20">
        <v>150</v>
      </c>
      <c r="K30" s="29"/>
      <c r="L30" s="14">
        <f t="shared" si="1"/>
        <v>-150</v>
      </c>
      <c r="M30" s="21"/>
      <c r="N30" s="14">
        <f t="shared" si="2"/>
        <v>0</v>
      </c>
    </row>
    <row r="31" spans="1:14" s="15" customFormat="1" ht="21">
      <c r="A31" s="9">
        <v>25</v>
      </c>
      <c r="B31" s="17" t="s">
        <v>96</v>
      </c>
      <c r="C31" s="18" t="s">
        <v>97</v>
      </c>
      <c r="D31" s="18" t="s">
        <v>57</v>
      </c>
      <c r="E31" s="16">
        <v>4</v>
      </c>
      <c r="F31" s="20">
        <v>150</v>
      </c>
      <c r="G31" s="29"/>
      <c r="H31" s="21">
        <f t="shared" si="0"/>
        <v>-150</v>
      </c>
      <c r="I31" s="21"/>
      <c r="J31" s="20">
        <v>150</v>
      </c>
      <c r="K31" s="29"/>
      <c r="L31" s="14">
        <f t="shared" si="1"/>
        <v>-150</v>
      </c>
      <c r="M31" s="21"/>
      <c r="N31" s="14">
        <f t="shared" si="2"/>
        <v>0</v>
      </c>
    </row>
    <row r="32" spans="1:14" s="15" customFormat="1" ht="21">
      <c r="A32" s="16">
        <v>26</v>
      </c>
      <c r="B32" s="17" t="s">
        <v>98</v>
      </c>
      <c r="C32" s="18" t="s">
        <v>99</v>
      </c>
      <c r="D32" s="18" t="s">
        <v>57</v>
      </c>
      <c r="E32" s="16">
        <v>4</v>
      </c>
      <c r="F32" s="20">
        <v>150</v>
      </c>
      <c r="G32" s="29"/>
      <c r="H32" s="21">
        <f t="shared" si="0"/>
        <v>-150</v>
      </c>
      <c r="I32" s="21"/>
      <c r="J32" s="20">
        <v>150</v>
      </c>
      <c r="K32" s="29"/>
      <c r="L32" s="14">
        <f t="shared" si="1"/>
        <v>-150</v>
      </c>
      <c r="M32" s="21"/>
      <c r="N32" s="14">
        <f t="shared" si="2"/>
        <v>0</v>
      </c>
    </row>
    <row r="33" spans="1:14" s="15" customFormat="1" ht="21">
      <c r="A33" s="9">
        <v>27</v>
      </c>
      <c r="B33" s="17" t="s">
        <v>100</v>
      </c>
      <c r="C33" s="18" t="s">
        <v>101</v>
      </c>
      <c r="D33" s="18" t="s">
        <v>102</v>
      </c>
      <c r="E33" s="16">
        <v>3</v>
      </c>
      <c r="F33" s="20">
        <v>105</v>
      </c>
      <c r="G33" s="29"/>
      <c r="H33" s="21">
        <f t="shared" si="0"/>
        <v>-105</v>
      </c>
      <c r="I33" s="21"/>
      <c r="J33" s="20">
        <v>105</v>
      </c>
      <c r="K33" s="29"/>
      <c r="L33" s="14">
        <f t="shared" si="1"/>
        <v>-105</v>
      </c>
      <c r="M33" s="21"/>
      <c r="N33" s="14">
        <f t="shared" si="2"/>
        <v>0</v>
      </c>
    </row>
    <row r="34" spans="1:14" s="15" customFormat="1" ht="21">
      <c r="A34" s="16">
        <v>28</v>
      </c>
      <c r="B34" s="17" t="s">
        <v>103</v>
      </c>
      <c r="C34" s="18" t="s">
        <v>104</v>
      </c>
      <c r="D34" s="18" t="s">
        <v>73</v>
      </c>
      <c r="E34" s="16">
        <v>4</v>
      </c>
      <c r="F34" s="21">
        <v>150</v>
      </c>
      <c r="G34" s="29"/>
      <c r="H34" s="21">
        <f t="shared" si="0"/>
        <v>-150</v>
      </c>
      <c r="I34" s="21"/>
      <c r="J34" s="21">
        <v>150</v>
      </c>
      <c r="K34" s="29"/>
      <c r="L34" s="14">
        <f t="shared" si="1"/>
        <v>-150</v>
      </c>
      <c r="M34" s="21"/>
      <c r="N34" s="14">
        <f t="shared" si="2"/>
        <v>0</v>
      </c>
    </row>
    <row r="35" spans="1:14" s="15" customFormat="1" ht="21">
      <c r="A35" s="9">
        <v>29</v>
      </c>
      <c r="B35" s="17" t="s">
        <v>105</v>
      </c>
      <c r="C35" s="18" t="s">
        <v>106</v>
      </c>
      <c r="D35" s="18" t="s">
        <v>107</v>
      </c>
      <c r="E35" s="16">
        <v>1</v>
      </c>
      <c r="F35" s="21">
        <v>45</v>
      </c>
      <c r="G35" s="29"/>
      <c r="H35" s="21">
        <f t="shared" si="0"/>
        <v>-45</v>
      </c>
      <c r="I35" s="21"/>
      <c r="J35" s="21">
        <v>45</v>
      </c>
      <c r="K35" s="29"/>
      <c r="L35" s="14">
        <f t="shared" si="1"/>
        <v>-45</v>
      </c>
      <c r="M35" s="21"/>
      <c r="N35" s="14">
        <f t="shared" si="2"/>
        <v>0</v>
      </c>
    </row>
    <row r="36" spans="1:14" s="15" customFormat="1" ht="21">
      <c r="A36" s="16">
        <v>30</v>
      </c>
      <c r="B36" s="17" t="s">
        <v>108</v>
      </c>
      <c r="C36" s="18" t="s">
        <v>109</v>
      </c>
      <c r="D36" s="18" t="s">
        <v>73</v>
      </c>
      <c r="E36" s="16">
        <v>4</v>
      </c>
      <c r="F36" s="21">
        <v>150</v>
      </c>
      <c r="G36" s="29"/>
      <c r="H36" s="21">
        <f t="shared" si="0"/>
        <v>-150</v>
      </c>
      <c r="I36" s="21"/>
      <c r="J36" s="21">
        <v>150</v>
      </c>
      <c r="K36" s="29"/>
      <c r="L36" s="14">
        <f t="shared" si="1"/>
        <v>-150</v>
      </c>
      <c r="M36" s="21"/>
      <c r="N36" s="14">
        <f t="shared" si="2"/>
        <v>0</v>
      </c>
    </row>
    <row r="37" spans="1:14" s="15" customFormat="1" ht="21">
      <c r="A37" s="9">
        <v>31</v>
      </c>
      <c r="B37" s="17" t="s">
        <v>110</v>
      </c>
      <c r="C37" s="18" t="s">
        <v>111</v>
      </c>
      <c r="D37" s="18" t="s">
        <v>73</v>
      </c>
      <c r="E37" s="16">
        <v>4</v>
      </c>
      <c r="F37" s="21">
        <v>150</v>
      </c>
      <c r="G37" s="29"/>
      <c r="H37" s="21">
        <f t="shared" si="0"/>
        <v>-150</v>
      </c>
      <c r="I37" s="21"/>
      <c r="J37" s="21">
        <v>150</v>
      </c>
      <c r="K37" s="29"/>
      <c r="L37" s="14">
        <f t="shared" si="1"/>
        <v>-150</v>
      </c>
      <c r="M37" s="21"/>
      <c r="N37" s="14">
        <f t="shared" si="2"/>
        <v>0</v>
      </c>
    </row>
    <row r="38" spans="1:14" s="15" customFormat="1" ht="21">
      <c r="A38" s="16">
        <v>32</v>
      </c>
      <c r="B38" s="17" t="s">
        <v>112</v>
      </c>
      <c r="C38" s="18" t="s">
        <v>113</v>
      </c>
      <c r="D38" s="18" t="s">
        <v>114</v>
      </c>
      <c r="E38" s="16">
        <v>3</v>
      </c>
      <c r="F38" s="21">
        <v>105</v>
      </c>
      <c r="G38" s="29"/>
      <c r="H38" s="21">
        <f t="shared" si="0"/>
        <v>-105</v>
      </c>
      <c r="I38" s="21"/>
      <c r="J38" s="21">
        <v>105</v>
      </c>
      <c r="K38" s="29"/>
      <c r="L38" s="14">
        <f t="shared" si="1"/>
        <v>-105</v>
      </c>
      <c r="M38" s="21"/>
      <c r="N38" s="14">
        <f t="shared" si="2"/>
        <v>0</v>
      </c>
    </row>
    <row r="39" spans="1:14" s="15" customFormat="1" ht="21">
      <c r="A39" s="9">
        <v>33</v>
      </c>
      <c r="B39" s="17" t="s">
        <v>115</v>
      </c>
      <c r="C39" s="18" t="s">
        <v>116</v>
      </c>
      <c r="D39" s="18" t="s">
        <v>57</v>
      </c>
      <c r="E39" s="16">
        <v>4</v>
      </c>
      <c r="F39" s="21">
        <v>150</v>
      </c>
      <c r="G39" s="29"/>
      <c r="H39" s="21">
        <f t="shared" si="0"/>
        <v>-150</v>
      </c>
      <c r="I39" s="21"/>
      <c r="J39" s="21">
        <v>150</v>
      </c>
      <c r="K39" s="29"/>
      <c r="L39" s="14">
        <f t="shared" si="1"/>
        <v>-150</v>
      </c>
      <c r="M39" s="21"/>
      <c r="N39" s="14">
        <f t="shared" si="2"/>
        <v>0</v>
      </c>
    </row>
    <row r="40" spans="1:14" s="15" customFormat="1" ht="21">
      <c r="A40" s="16">
        <v>34</v>
      </c>
      <c r="B40" s="17" t="s">
        <v>117</v>
      </c>
      <c r="C40" s="18" t="s">
        <v>118</v>
      </c>
      <c r="D40" s="18" t="s">
        <v>57</v>
      </c>
      <c r="E40" s="16">
        <v>4</v>
      </c>
      <c r="F40" s="21">
        <v>150</v>
      </c>
      <c r="G40" s="29"/>
      <c r="H40" s="21">
        <f t="shared" si="0"/>
        <v>-150</v>
      </c>
      <c r="I40" s="21"/>
      <c r="J40" s="21">
        <v>150</v>
      </c>
      <c r="K40" s="29"/>
      <c r="L40" s="14">
        <f t="shared" si="1"/>
        <v>-150</v>
      </c>
      <c r="M40" s="21"/>
      <c r="N40" s="14">
        <f t="shared" si="2"/>
        <v>0</v>
      </c>
    </row>
    <row r="41" spans="1:14" s="15" customFormat="1" ht="21">
      <c r="A41" s="9">
        <v>35</v>
      </c>
      <c r="B41" s="17" t="s">
        <v>119</v>
      </c>
      <c r="C41" s="18" t="s">
        <v>120</v>
      </c>
      <c r="D41" s="18" t="s">
        <v>57</v>
      </c>
      <c r="E41" s="16">
        <v>4</v>
      </c>
      <c r="F41" s="21">
        <v>150</v>
      </c>
      <c r="G41" s="29"/>
      <c r="H41" s="21">
        <f t="shared" si="0"/>
        <v>-150</v>
      </c>
      <c r="I41" s="21"/>
      <c r="J41" s="21">
        <v>150</v>
      </c>
      <c r="K41" s="29"/>
      <c r="L41" s="14">
        <f t="shared" si="1"/>
        <v>-150</v>
      </c>
      <c r="M41" s="21"/>
      <c r="N41" s="14">
        <f t="shared" si="2"/>
        <v>0</v>
      </c>
    </row>
    <row r="42" spans="1:14" s="15" customFormat="1" ht="21">
      <c r="A42" s="16">
        <v>36</v>
      </c>
      <c r="B42" s="17" t="s">
        <v>121</v>
      </c>
      <c r="C42" s="18" t="s">
        <v>122</v>
      </c>
      <c r="D42" s="18" t="s">
        <v>57</v>
      </c>
      <c r="E42" s="16">
        <v>3</v>
      </c>
      <c r="F42" s="21">
        <v>105</v>
      </c>
      <c r="G42" s="29"/>
      <c r="H42" s="21">
        <f t="shared" si="0"/>
        <v>-105</v>
      </c>
      <c r="I42" s="21"/>
      <c r="J42" s="21">
        <v>105</v>
      </c>
      <c r="K42" s="29"/>
      <c r="L42" s="14">
        <f t="shared" si="1"/>
        <v>-105</v>
      </c>
      <c r="M42" s="21"/>
      <c r="N42" s="14">
        <f t="shared" si="2"/>
        <v>0</v>
      </c>
    </row>
    <row r="43" spans="1:14" s="15" customFormat="1" ht="21">
      <c r="A43" s="9">
        <v>37</v>
      </c>
      <c r="B43" s="17" t="s">
        <v>123</v>
      </c>
      <c r="C43" s="18" t="s">
        <v>124</v>
      </c>
      <c r="D43" s="18" t="s">
        <v>57</v>
      </c>
      <c r="E43" s="16">
        <v>4</v>
      </c>
      <c r="F43" s="21">
        <v>150</v>
      </c>
      <c r="G43" s="29"/>
      <c r="H43" s="21">
        <f t="shared" si="0"/>
        <v>-150</v>
      </c>
      <c r="I43" s="21"/>
      <c r="J43" s="21">
        <v>150</v>
      </c>
      <c r="K43" s="29"/>
      <c r="L43" s="14">
        <f t="shared" si="1"/>
        <v>-150</v>
      </c>
      <c r="M43" s="21"/>
      <c r="N43" s="14">
        <f t="shared" si="2"/>
        <v>0</v>
      </c>
    </row>
    <row r="44" spans="1:14" s="15" customFormat="1" ht="21">
      <c r="A44" s="16">
        <v>38</v>
      </c>
      <c r="B44" s="17" t="s">
        <v>125</v>
      </c>
      <c r="C44" s="18" t="s">
        <v>126</v>
      </c>
      <c r="D44" s="18" t="s">
        <v>127</v>
      </c>
      <c r="E44" s="16">
        <v>3</v>
      </c>
      <c r="F44" s="21">
        <v>105</v>
      </c>
      <c r="G44" s="29"/>
      <c r="H44" s="21">
        <f t="shared" si="0"/>
        <v>-105</v>
      </c>
      <c r="I44" s="21"/>
      <c r="J44" s="21">
        <v>105</v>
      </c>
      <c r="K44" s="29"/>
      <c r="L44" s="14">
        <f t="shared" si="1"/>
        <v>-105</v>
      </c>
      <c r="M44" s="21"/>
      <c r="N44" s="14">
        <f t="shared" si="2"/>
        <v>0</v>
      </c>
    </row>
    <row r="45" spans="1:14" s="15" customFormat="1" ht="21">
      <c r="A45" s="9">
        <v>39</v>
      </c>
      <c r="B45" s="17" t="s">
        <v>128</v>
      </c>
      <c r="C45" s="18" t="s">
        <v>129</v>
      </c>
      <c r="D45" s="18" t="s">
        <v>57</v>
      </c>
      <c r="E45" s="16">
        <v>4</v>
      </c>
      <c r="F45" s="21">
        <v>150</v>
      </c>
      <c r="G45" s="29"/>
      <c r="H45" s="21">
        <f t="shared" si="0"/>
        <v>-150</v>
      </c>
      <c r="I45" s="21"/>
      <c r="J45" s="21">
        <v>150</v>
      </c>
      <c r="K45" s="29"/>
      <c r="L45" s="14">
        <f t="shared" si="1"/>
        <v>-150</v>
      </c>
      <c r="M45" s="21"/>
      <c r="N45" s="14">
        <f t="shared" si="2"/>
        <v>0</v>
      </c>
    </row>
    <row r="46" spans="1:14" s="15" customFormat="1" ht="21">
      <c r="A46" s="16">
        <v>40</v>
      </c>
      <c r="B46" s="17" t="s">
        <v>130</v>
      </c>
      <c r="C46" s="18" t="s">
        <v>131</v>
      </c>
      <c r="D46" s="18" t="s">
        <v>57</v>
      </c>
      <c r="E46" s="16">
        <v>4</v>
      </c>
      <c r="F46" s="21">
        <v>150</v>
      </c>
      <c r="G46" s="29"/>
      <c r="H46" s="21">
        <f t="shared" si="0"/>
        <v>-150</v>
      </c>
      <c r="I46" s="21"/>
      <c r="J46" s="21">
        <v>150</v>
      </c>
      <c r="K46" s="29"/>
      <c r="L46" s="14">
        <f t="shared" si="1"/>
        <v>-150</v>
      </c>
      <c r="M46" s="21"/>
      <c r="N46" s="14">
        <f t="shared" si="2"/>
        <v>0</v>
      </c>
    </row>
    <row r="47" spans="1:14" s="15" customFormat="1" ht="21">
      <c r="A47" s="9">
        <v>41</v>
      </c>
      <c r="B47" s="17" t="s">
        <v>132</v>
      </c>
      <c r="C47" s="18" t="s">
        <v>133</v>
      </c>
      <c r="D47" s="18" t="s">
        <v>57</v>
      </c>
      <c r="E47" s="16">
        <v>4</v>
      </c>
      <c r="F47" s="21">
        <v>150</v>
      </c>
      <c r="G47" s="29"/>
      <c r="H47" s="21">
        <f t="shared" si="0"/>
        <v>-150</v>
      </c>
      <c r="I47" s="21"/>
      <c r="J47" s="21">
        <v>150</v>
      </c>
      <c r="K47" s="29"/>
      <c r="L47" s="14">
        <f t="shared" si="1"/>
        <v>-150</v>
      </c>
      <c r="M47" s="21"/>
      <c r="N47" s="14">
        <f t="shared" si="2"/>
        <v>0</v>
      </c>
    </row>
    <row r="48" spans="1:14" s="15" customFormat="1" ht="21">
      <c r="A48" s="16">
        <v>42</v>
      </c>
      <c r="B48" s="17" t="s">
        <v>134</v>
      </c>
      <c r="C48" s="18" t="s">
        <v>135</v>
      </c>
      <c r="D48" s="18" t="s">
        <v>57</v>
      </c>
      <c r="E48" s="16">
        <v>4</v>
      </c>
      <c r="F48" s="21">
        <v>150</v>
      </c>
      <c r="G48" s="29"/>
      <c r="H48" s="21">
        <f t="shared" si="0"/>
        <v>-150</v>
      </c>
      <c r="I48" s="21"/>
      <c r="J48" s="21">
        <v>150</v>
      </c>
      <c r="K48" s="29"/>
      <c r="L48" s="14">
        <f t="shared" si="1"/>
        <v>-150</v>
      </c>
      <c r="M48" s="21"/>
      <c r="N48" s="14">
        <f t="shared" si="2"/>
        <v>0</v>
      </c>
    </row>
    <row r="49" spans="1:14" s="15" customFormat="1" ht="21">
      <c r="A49" s="9">
        <v>43</v>
      </c>
      <c r="B49" s="17" t="s">
        <v>136</v>
      </c>
      <c r="C49" s="18" t="s">
        <v>137</v>
      </c>
      <c r="D49" s="18" t="s">
        <v>57</v>
      </c>
      <c r="E49" s="16">
        <v>4</v>
      </c>
      <c r="F49" s="21">
        <v>150</v>
      </c>
      <c r="G49" s="29"/>
      <c r="H49" s="21">
        <f t="shared" si="0"/>
        <v>-150</v>
      </c>
      <c r="I49" s="21"/>
      <c r="J49" s="21">
        <v>150</v>
      </c>
      <c r="K49" s="29"/>
      <c r="L49" s="14">
        <f t="shared" si="1"/>
        <v>-150</v>
      </c>
      <c r="M49" s="21"/>
      <c r="N49" s="14">
        <f t="shared" si="2"/>
        <v>0</v>
      </c>
    </row>
    <row r="50" spans="1:14" s="15" customFormat="1" ht="21.75" thickBot="1">
      <c r="A50" s="36"/>
      <c r="B50" s="37"/>
      <c r="C50" s="38"/>
      <c r="D50" s="38"/>
      <c r="E50" s="36"/>
      <c r="F50" s="39"/>
      <c r="G50" s="43"/>
      <c r="H50" s="39"/>
      <c r="I50" s="39"/>
      <c r="J50" s="39"/>
      <c r="K50" s="39"/>
      <c r="L50" s="39"/>
      <c r="M50" s="39"/>
      <c r="N50" s="14"/>
    </row>
    <row r="51" spans="1:14" s="15" customFormat="1" ht="23.25" customHeight="1">
      <c r="A51" s="52"/>
      <c r="B51" s="53"/>
      <c r="C51" s="53"/>
      <c r="D51" s="53"/>
      <c r="E51" s="53"/>
      <c r="F51" s="53"/>
      <c r="G51" s="53"/>
      <c r="H51" s="54"/>
      <c r="I51" s="41">
        <f>SUM(I7:I50)</f>
        <v>0</v>
      </c>
      <c r="J51" s="41"/>
      <c r="K51" s="41"/>
      <c r="L51" s="41"/>
      <c r="M51" s="41">
        <f>SUM(M7:M50)</f>
        <v>0</v>
      </c>
      <c r="N51" s="41">
        <f>SUM(N7:N50)</f>
        <v>0</v>
      </c>
    </row>
    <row r="52" spans="1:14" s="15" customFormat="1" ht="24" customHeight="1" thickBot="1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1"/>
      <c r="M52" s="42" t="s">
        <v>138</v>
      </c>
      <c r="N52" s="40">
        <f>SUM(N51)</f>
        <v>0</v>
      </c>
    </row>
    <row r="53" spans="4:14" s="15" customFormat="1" ht="21">
      <c r="D53" s="33"/>
      <c r="I53" s="27"/>
      <c r="M53" s="27"/>
      <c r="N53" s="27"/>
    </row>
    <row r="54" spans="4:14" s="15" customFormat="1" ht="21">
      <c r="D54" s="33"/>
      <c r="I54" s="27"/>
      <c r="M54" s="27"/>
      <c r="N54" s="27"/>
    </row>
    <row r="55" s="15" customFormat="1" ht="21">
      <c r="D55" s="33"/>
    </row>
    <row r="56" s="15" customFormat="1" ht="21">
      <c r="D56" s="33"/>
    </row>
    <row r="57" s="15" customFormat="1" ht="21">
      <c r="D57" s="33"/>
    </row>
    <row r="58" s="15" customFormat="1" ht="21">
      <c r="D58" s="33"/>
    </row>
    <row r="59" s="15" customFormat="1" ht="21">
      <c r="D59" s="33"/>
    </row>
    <row r="60" s="15" customFormat="1" ht="21">
      <c r="D60" s="33"/>
    </row>
    <row r="61" s="15" customFormat="1" ht="21">
      <c r="D61" s="33"/>
    </row>
    <row r="62" s="15" customFormat="1" ht="21">
      <c r="D62" s="33"/>
    </row>
    <row r="63" s="15" customFormat="1" ht="21">
      <c r="D63" s="33"/>
    </row>
    <row r="64" s="15" customFormat="1" ht="21">
      <c r="D64" s="33"/>
    </row>
    <row r="65" s="15" customFormat="1" ht="21">
      <c r="D65" s="33"/>
    </row>
    <row r="66" s="15" customFormat="1" ht="21">
      <c r="D66" s="33"/>
    </row>
    <row r="67" s="15" customFormat="1" ht="21">
      <c r="D67" s="33"/>
    </row>
    <row r="68" s="15" customFormat="1" ht="21">
      <c r="D68" s="33"/>
    </row>
    <row r="69" s="15" customFormat="1" ht="21">
      <c r="D69" s="33"/>
    </row>
    <row r="70" s="15" customFormat="1" ht="21">
      <c r="D70" s="33"/>
    </row>
    <row r="71" s="15" customFormat="1" ht="21">
      <c r="D71" s="33"/>
    </row>
    <row r="72" s="15" customFormat="1" ht="21">
      <c r="D72" s="33"/>
    </row>
    <row r="73" s="15" customFormat="1" ht="21">
      <c r="D73" s="33"/>
    </row>
    <row r="74" s="15" customFormat="1" ht="21">
      <c r="D74" s="33"/>
    </row>
    <row r="75" s="15" customFormat="1" ht="21">
      <c r="D75" s="33"/>
    </row>
    <row r="76" s="15" customFormat="1" ht="21">
      <c r="D76" s="33"/>
    </row>
    <row r="77" s="15" customFormat="1" ht="21">
      <c r="D77" s="33"/>
    </row>
    <row r="78" s="15" customFormat="1" ht="21">
      <c r="D78" s="33"/>
    </row>
    <row r="79" s="15" customFormat="1" ht="21">
      <c r="D79" s="33"/>
    </row>
    <row r="80" s="15" customFormat="1" ht="21">
      <c r="D80" s="33"/>
    </row>
    <row r="81" s="15" customFormat="1" ht="21">
      <c r="D81" s="33"/>
    </row>
    <row r="82" s="15" customFormat="1" ht="21">
      <c r="D82" s="33"/>
    </row>
    <row r="83" s="15" customFormat="1" ht="21">
      <c r="D83" s="33"/>
    </row>
    <row r="84" s="15" customFormat="1" ht="21">
      <c r="D84" s="33"/>
    </row>
    <row r="85" s="15" customFormat="1" ht="21">
      <c r="D85" s="33"/>
    </row>
    <row r="86" s="15" customFormat="1" ht="21">
      <c r="D86" s="33"/>
    </row>
    <row r="87" s="15" customFormat="1" ht="21">
      <c r="D87" s="33"/>
    </row>
  </sheetData>
  <sheetProtection/>
  <mergeCells count="12">
    <mergeCell ref="A52:L52"/>
    <mergeCell ref="A51:H51"/>
    <mergeCell ref="A1:N1"/>
    <mergeCell ref="A5:A6"/>
    <mergeCell ref="B5:C6"/>
    <mergeCell ref="D5:D6"/>
    <mergeCell ref="E5:E6"/>
    <mergeCell ref="F5:H5"/>
    <mergeCell ref="I5:I6"/>
    <mergeCell ref="J5:L5"/>
    <mergeCell ref="M5:M6"/>
    <mergeCell ref="N5:N6"/>
  </mergeCells>
  <printOptions/>
  <pageMargins left="0.1968503937007874" right="0.1968503937007874" top="0.5905511811023623" bottom="0.3937007874015748" header="0.31496062992125984" footer="0.31496062992125984"/>
  <pageSetup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</dc:creator>
  <cp:keywords/>
  <dc:description/>
  <cp:lastModifiedBy>User</cp:lastModifiedBy>
  <cp:lastPrinted>2015-10-09T01:20:58Z</cp:lastPrinted>
  <dcterms:created xsi:type="dcterms:W3CDTF">2008-10-17T07:01:36Z</dcterms:created>
  <dcterms:modified xsi:type="dcterms:W3CDTF">2015-10-09T04:43:40Z</dcterms:modified>
  <cp:category/>
  <cp:version/>
  <cp:contentType/>
  <cp:contentStatus/>
</cp:coreProperties>
</file>